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CUENTA PUBLICA\CUENTA PUBLICA 2021\"/>
    </mc:Choice>
  </mc:AlternateContent>
  <bookViews>
    <workbookView xWindow="0" yWindow="0" windowWidth="15360" windowHeight="834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2" i="5"/>
  <c r="H21" i="5"/>
  <c r="H20" i="5"/>
  <c r="H19" i="5"/>
  <c r="H18" i="5"/>
  <c r="H17" i="5"/>
  <c r="H14" i="5"/>
  <c r="H13" i="5"/>
  <c r="H12" i="5"/>
  <c r="H11" i="5"/>
  <c r="H10" i="5"/>
  <c r="H9" i="5"/>
  <c r="H8" i="5"/>
  <c r="H6" i="5" s="1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E21" i="5"/>
  <c r="E20" i="5"/>
  <c r="E19" i="5"/>
  <c r="E18" i="5"/>
  <c r="E17" i="5"/>
  <c r="E14" i="5"/>
  <c r="E13" i="5"/>
  <c r="E6" i="5" s="1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42" i="5" s="1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2" i="6"/>
  <c r="H41" i="6"/>
  <c r="H40" i="6"/>
  <c r="H39" i="6"/>
  <c r="H38" i="6"/>
  <c r="H37" i="6"/>
  <c r="H36" i="6"/>
  <c r="H35" i="6"/>
  <c r="H34" i="6"/>
  <c r="H33" i="6"/>
  <c r="H21" i="6"/>
  <c r="H16" i="6"/>
  <c r="H12" i="6"/>
  <c r="H11" i="6"/>
  <c r="H9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H44" i="6" s="1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G42" i="5" l="1"/>
  <c r="F42" i="5"/>
  <c r="D42" i="5"/>
  <c r="H16" i="5"/>
  <c r="H42" i="5" s="1"/>
  <c r="E16" i="8"/>
  <c r="H6" i="8"/>
  <c r="E43" i="6"/>
  <c r="H43" i="6" s="1"/>
  <c r="E23" i="6"/>
  <c r="H23" i="6" s="1"/>
  <c r="C77" i="6"/>
  <c r="G77" i="6"/>
  <c r="F77" i="6"/>
  <c r="E13" i="6"/>
  <c r="H13" i="6" s="1"/>
  <c r="D77" i="6"/>
  <c r="E5" i="6"/>
  <c r="E25" i="5"/>
  <c r="E16" i="5"/>
  <c r="E42" i="5"/>
  <c r="H16" i="8"/>
  <c r="E77" i="6" l="1"/>
  <c r="H5" i="6"/>
  <c r="H77" i="6" s="1"/>
</calcChain>
</file>

<file path=xl/sharedStrings.xml><?xml version="1.0" encoding="utf-8"?>
<sst xmlns="http://schemas.openxmlformats.org/spreadsheetml/2006/main" count="227" uniqueCount="148">
  <si>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</si>
  <si>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</si>
  <si>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</si>
  <si>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</si>
  <si>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</si>
  <si>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</si>
  <si>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</si>
  <si>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</si>
  <si>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</si>
  <si>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</si>
  <si>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</si>
  <si>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</si>
  <si>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</si>
  <si>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</si>
  <si>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</si>
  <si>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</si>
  <si>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</si>
  <si>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</si>
  <si>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</si>
  <si>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</si>
  <si>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</si>
  <si>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</si>
  <si>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</si>
  <si>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</si>
  <si>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</si>
  <si>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</si>
  <si>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</si>
  <si>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</si>
  <si>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</si>
  <si>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</si>
  <si>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</si>
  <si>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</si>
  <si>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</si>
  <si>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</si>
  <si>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</si>
  <si>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</si>
  <si>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</si>
  <si>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</si>
  <si>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</si>
  <si>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</si>
  <si>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</si>
  <si>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</si>
  <si>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</si>
  <si>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</si>
  <si>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</si>
  <si>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</si>
  <si>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</si>
  <si>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</si>
  <si>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</si>
  <si>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</si>
  <si>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</si>
  <si>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</si>
  <si>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</si>
  <si>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</si>
  <si>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</si>
  <si>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</si>
  <si>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</si>
  <si>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</si>
  <si>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</si>
  <si>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</si>
  <si>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</si>
  <si>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</si>
  <si>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</si>
  <si>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</si>
  <si>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</si>
  <si>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</si>
  <si>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</si>
  <si>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</si>
  <si>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</si>
  <si>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</si>
  <si>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</si>
  <si>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</si>
  <si>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</si>
  <si>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</si>
  <si>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</si>
  <si>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</si>
  <si>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</si>
  <si>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</si>
  <si>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</si>
  <si>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</si>
  <si>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</si>
  <si>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</si>
  <si>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</si>
  <si>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</si>
  <si>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</si>
  <si>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</si>
  <si>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</si>
  <si>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</si>
  <si>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</si>
  <si>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</si>
  <si>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</si>
  <si>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</si>
  <si>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</si>
  <si>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</si>
  <si>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</si>
  <si>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</si>
  <si>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</si>
  <si>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</si>
  <si>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</si>
  <si>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</si>
  <si>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</si>
  <si>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</si>
  <si>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</si>
  <si>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</si>
  <si>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</si>
  <si>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</si>
  <si>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</si>
  <si>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</si>
  <si>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</si>
  <si>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</si>
  <si>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</si>
  <si>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</si>
  <si>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</si>
  <si>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</si>
  <si>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</si>
  <si>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</si>
  <si>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</si>
  <si>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</si>
  <si>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</si>
  <si>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</si>
  <si>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</si>
  <si>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</si>
  <si>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</si>
  <si>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</si>
  <si>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</si>
  <si>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</si>
  <si>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</si>
  <si>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</si>
  <si>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</si>
  <si>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</si>
  <si>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</si>
  <si>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</si>
  <si>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</si>
  <si>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</si>
  <si>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Instituto Municipal de Salamanca para las Mujeres
Estado Analítico del Ejercicio del Presupuesto de Egresos
Clasificación por Objeto del Gasto(Capítulo y Concepto)
Del 1 de Enero AL 31 DE DICIEMBRE DEL 2021</t>
  </si>
  <si>
    <t>Instituto Municipal de Salamanca para las Mujeres
Estado Analítico del Ejercicio del Presupuesto de Egresos
Clasificación Ecónomica (Por Tipo de Gasto)
Del 1 de Enero AL 31 DE DICIEMBRE DEL 2021</t>
  </si>
  <si>
    <t>INST MUN DE SALAMANCA PARA LAS MUJERES</t>
  </si>
  <si>
    <t>Instituto Municipal de Salamanca para las Mujeres
Estado Analítico del Ejercicio del Presupuesto de Egresos
Clasificación Administrativa
Del 1 de Enero AL 31 DE DICIEMBRE DEL 2021</t>
  </si>
  <si>
    <t>Gobierno (Federal/Estatal/Municipal) de Instituto Municipal de Salamanca para las Mujeres
Estado Analítico del Ejercicio del Presupuesto de Egresos
Clasificación Administrativa
Del 1 de Enero AL 31 DE DICIEMBRE DEL 2021</t>
  </si>
  <si>
    <t>Sector Paraestatal del Gobierno (Federal/Estatal/Municipal) de Instituto Municipal de Salamanca para las Mujeres
Estado Analítico del Ejercicio del Presupuesto de Egresos
Clasificación Administrativa
Del 1 de Enero AL 31 DE DICIEMBRE DEL 2021</t>
  </si>
  <si>
    <t>Instituto Municipal de Salamanca para las Mujeres
Estado Análitico del Ejercicio del Presupuesto de Egresos
Clasificación Funcional (Finalidad y Función)
Del 1 de Enero AL 31 DE DICIEMBRE DEL 2021</t>
  </si>
  <si>
    <t>“Bajo protesta de decir verdad declaramos que los Estados Financieros y sus notas, son razonablemente correctos y son responsabilidad del emisor”.</t>
  </si>
  <si>
    <t>AUTORIZA</t>
  </si>
  <si>
    <t>LIC. MARIA GUADALUPE GOMEZ PEREZ</t>
  </si>
  <si>
    <t>DIRECTORA DEL INSTITUTO MUNICIPAL DE SALAMANCA PARA LAS MUJERES</t>
  </si>
  <si>
    <t>ELABORA</t>
  </si>
  <si>
    <t>C.P. JORGE CAMPOS ESTEVES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</si>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</sst>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8" applyFont="1" applyFill="1" applyBorder="1" applyProtection="1"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vertical="top"/>
      <protection locked="0"/>
    </xf>
    <xf numFmtId="0" fontId="2" fillId="0" borderId="6" xfId="8" applyFont="1" applyBorder="1" applyAlignment="1" applyProtection="1">
      <alignment vertical="top" wrapText="1"/>
      <protection locked="0"/>
    </xf>
    <xf numFmtId="4" fontId="2" fillId="0" borderId="0" xfId="8" applyNumberFormat="1" applyFont="1" applyBorder="1" applyAlignment="1" applyProtection="1">
      <alignment vertical="top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workbookViewId="0">
      <selection activeCell="B14" sqref="B1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2" t="s">
        <v>134</v>
      </c>
      <c r="B1" s="63"/>
      <c r="C1" s="63"/>
      <c r="D1" s="63"/>
      <c r="E1" s="63"/>
      <c r="F1" s="63"/>
      <c r="G1" s="63"/>
      <c r="H1" s="64"/>
    </row>
    <row r="2" spans="1:8" x14ac:dyDescent="0.2">
      <c r="A2" s="67" t="s">
        <v>60</v>
      </c>
      <c r="B2" s="68"/>
      <c r="C2" s="62" t="s">
        <v>66</v>
      </c>
      <c r="D2" s="63"/>
      <c r="E2" s="63"/>
      <c r="F2" s="63"/>
      <c r="G2" s="64"/>
      <c r="H2" s="65" t="s">
        <v>65</v>
      </c>
    </row>
    <row r="3" spans="1:8" ht="24.95" customHeight="1" x14ac:dyDescent="0.2">
      <c r="A3" s="69"/>
      <c r="B3" s="7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66"/>
    </row>
    <row r="4" spans="1:8" x14ac:dyDescent="0.2">
      <c r="A4" s="71"/>
      <c r="B4" s="7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7" t="s">
        <v>67</v>
      </c>
      <c r="B5" s="7"/>
      <c r="C5" s="14">
        <f>SUM(C6:C12)</f>
        <v>2934970.6</v>
      </c>
      <c r="D5" s="14">
        <f>SUM(D6:D12)</f>
        <v>0</v>
      </c>
      <c r="E5" s="14">
        <f>C5+D5</f>
        <v>2934970.6</v>
      </c>
      <c r="F5" s="14">
        <f>SUM(F6:F12)</f>
        <v>2380477.16</v>
      </c>
      <c r="G5" s="14">
        <f>SUM(G6:G12)</f>
        <v>2380477.16</v>
      </c>
      <c r="H5" s="14">
        <f>E5-F5</f>
        <v>554493.43999999994</v>
      </c>
    </row>
    <row r="6" spans="1:8" x14ac:dyDescent="0.2">
      <c r="A6" s="48">
        <v>1100</v>
      </c>
      <c r="B6" s="11" t="s">
        <v>76</v>
      </c>
      <c r="C6" s="15">
        <v>2227398</v>
      </c>
      <c r="D6" s="15">
        <v>0</v>
      </c>
      <c r="E6" s="15">
        <f t="shared" ref="E6:E69" si="0">C6+D6</f>
        <v>2227398</v>
      </c>
      <c r="F6" s="15">
        <v>1815083.96</v>
      </c>
      <c r="G6" s="15">
        <v>1815083.96</v>
      </c>
      <c r="H6" s="15">
        <f t="shared" ref="H6:H69" si="1">E6-F6</f>
        <v>412314.04000000004</v>
      </c>
    </row>
    <row r="7" spans="1:8" x14ac:dyDescent="0.2">
      <c r="A7" s="48">
        <v>1200</v>
      </c>
      <c r="B7" s="11" t="s">
        <v>77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8">
        <v>1300</v>
      </c>
      <c r="B8" s="11" t="s">
        <v>78</v>
      </c>
      <c r="C8" s="15">
        <v>372372.6</v>
      </c>
      <c r="D8" s="15">
        <v>0</v>
      </c>
      <c r="E8" s="15">
        <f t="shared" si="0"/>
        <v>372372.6</v>
      </c>
      <c r="F8" s="15">
        <v>279308.79999999999</v>
      </c>
      <c r="G8" s="15">
        <v>279308.79999999999</v>
      </c>
      <c r="H8" s="15">
        <f t="shared" si="1"/>
        <v>93063.799999999988</v>
      </c>
    </row>
    <row r="9" spans="1:8" x14ac:dyDescent="0.2">
      <c r="A9" s="48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8">
        <v>1500</v>
      </c>
      <c r="B10" s="11" t="s">
        <v>79</v>
      </c>
      <c r="C10" s="15">
        <v>335200</v>
      </c>
      <c r="D10" s="15">
        <v>0</v>
      </c>
      <c r="E10" s="15">
        <f t="shared" si="0"/>
        <v>335200</v>
      </c>
      <c r="F10" s="15">
        <v>286084.40000000002</v>
      </c>
      <c r="G10" s="15">
        <v>286084.40000000002</v>
      </c>
      <c r="H10" s="15">
        <f t="shared" si="1"/>
        <v>49115.599999999977</v>
      </c>
    </row>
    <row r="11" spans="1:8" x14ac:dyDescent="0.2">
      <c r="A11" s="48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8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7" t="s">
        <v>68</v>
      </c>
      <c r="B13" s="7"/>
      <c r="C13" s="15">
        <f>SUM(C14:C22)</f>
        <v>359000</v>
      </c>
      <c r="D13" s="15">
        <f>SUM(D14:D22)</f>
        <v>12000</v>
      </c>
      <c r="E13" s="15">
        <f t="shared" si="0"/>
        <v>371000</v>
      </c>
      <c r="F13" s="15">
        <f>SUM(F14:F22)</f>
        <v>182341.85</v>
      </c>
      <c r="G13" s="15">
        <f>SUM(G14:G22)</f>
        <v>182341.85</v>
      </c>
      <c r="H13" s="15">
        <f t="shared" si="1"/>
        <v>188658.15</v>
      </c>
    </row>
    <row r="14" spans="1:8" x14ac:dyDescent="0.2">
      <c r="A14" s="48">
        <v>2100</v>
      </c>
      <c r="B14" s="11" t="s">
        <v>81</v>
      </c>
      <c r="C14" s="15">
        <v>55400</v>
      </c>
      <c r="D14" s="15">
        <v>4000</v>
      </c>
      <c r="E14" s="15">
        <f t="shared" si="0"/>
        <v>59400</v>
      </c>
      <c r="F14" s="15">
        <v>45335.54</v>
      </c>
      <c r="G14" s="15">
        <v>45335.54</v>
      </c>
      <c r="H14" s="15">
        <f t="shared" si="1"/>
        <v>14064.46</v>
      </c>
    </row>
    <row r="15" spans="1:8" x14ac:dyDescent="0.2">
      <c r="A15" s="48">
        <v>2200</v>
      </c>
      <c r="B15" s="11" t="s">
        <v>82</v>
      </c>
      <c r="C15" s="15">
        <v>24900</v>
      </c>
      <c r="D15" s="15">
        <v>0</v>
      </c>
      <c r="E15" s="15">
        <f t="shared" si="0"/>
        <v>24900</v>
      </c>
      <c r="F15" s="15">
        <v>9703.66</v>
      </c>
      <c r="G15" s="15">
        <v>9703.66</v>
      </c>
      <c r="H15" s="15">
        <f t="shared" si="1"/>
        <v>15196.34</v>
      </c>
    </row>
    <row r="16" spans="1:8" x14ac:dyDescent="0.2">
      <c r="A16" s="48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8">
        <v>2400</v>
      </c>
      <c r="B17" s="11" t="s">
        <v>84</v>
      </c>
      <c r="C17" s="15">
        <v>70000</v>
      </c>
      <c r="D17" s="15">
        <v>5000</v>
      </c>
      <c r="E17" s="15">
        <f t="shared" si="0"/>
        <v>75000</v>
      </c>
      <c r="F17" s="15">
        <v>55185.65</v>
      </c>
      <c r="G17" s="15">
        <v>55185.65</v>
      </c>
      <c r="H17" s="15">
        <f t="shared" si="1"/>
        <v>19814.349999999999</v>
      </c>
    </row>
    <row r="18" spans="1:8" x14ac:dyDescent="0.2">
      <c r="A18" s="48">
        <v>2500</v>
      </c>
      <c r="B18" s="11" t="s">
        <v>85</v>
      </c>
      <c r="C18" s="15">
        <v>14500</v>
      </c>
      <c r="D18" s="15">
        <v>0</v>
      </c>
      <c r="E18" s="15">
        <f t="shared" si="0"/>
        <v>14500</v>
      </c>
      <c r="F18" s="15">
        <v>2797.6</v>
      </c>
      <c r="G18" s="15">
        <v>2797.6</v>
      </c>
      <c r="H18" s="15">
        <f t="shared" si="1"/>
        <v>11702.4</v>
      </c>
    </row>
    <row r="19" spans="1:8" x14ac:dyDescent="0.2">
      <c r="A19" s="48">
        <v>2600</v>
      </c>
      <c r="B19" s="11" t="s">
        <v>86</v>
      </c>
      <c r="C19" s="15">
        <v>108000</v>
      </c>
      <c r="D19" s="15">
        <v>0</v>
      </c>
      <c r="E19" s="15">
        <f t="shared" si="0"/>
        <v>108000</v>
      </c>
      <c r="F19" s="15">
        <v>33274.86</v>
      </c>
      <c r="G19" s="15">
        <v>33274.86</v>
      </c>
      <c r="H19" s="15">
        <f t="shared" si="1"/>
        <v>74725.14</v>
      </c>
    </row>
    <row r="20" spans="1:8" x14ac:dyDescent="0.2">
      <c r="A20" s="48">
        <v>2700</v>
      </c>
      <c r="B20" s="11" t="s">
        <v>87</v>
      </c>
      <c r="C20" s="15">
        <v>35000</v>
      </c>
      <c r="D20" s="15">
        <v>0</v>
      </c>
      <c r="E20" s="15">
        <f t="shared" si="0"/>
        <v>35000</v>
      </c>
      <c r="F20" s="15">
        <v>720</v>
      </c>
      <c r="G20" s="15">
        <v>720</v>
      </c>
      <c r="H20" s="15">
        <f t="shared" si="1"/>
        <v>34280</v>
      </c>
    </row>
    <row r="21" spans="1:8" x14ac:dyDescent="0.2">
      <c r="A21" s="48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8">
        <v>2900</v>
      </c>
      <c r="B22" s="11" t="s">
        <v>89</v>
      </c>
      <c r="C22" s="15">
        <v>51200</v>
      </c>
      <c r="D22" s="15">
        <v>3000</v>
      </c>
      <c r="E22" s="15">
        <f t="shared" si="0"/>
        <v>54200</v>
      </c>
      <c r="F22" s="15">
        <v>35324.54</v>
      </c>
      <c r="G22" s="15">
        <v>35324.54</v>
      </c>
      <c r="H22" s="15">
        <f t="shared" si="1"/>
        <v>18875.46</v>
      </c>
    </row>
    <row r="23" spans="1:8" x14ac:dyDescent="0.2">
      <c r="A23" s="47" t="s">
        <v>69</v>
      </c>
      <c r="B23" s="7"/>
      <c r="C23" s="15">
        <f>SUM(C24:C32)</f>
        <v>1312529.3999999999</v>
      </c>
      <c r="D23" s="15">
        <f>SUM(D24:D32)</f>
        <v>-12000</v>
      </c>
      <c r="E23" s="15">
        <f t="shared" si="0"/>
        <v>1300529.3999999999</v>
      </c>
      <c r="F23" s="15">
        <f>SUM(F24:F32)</f>
        <v>683560.19</v>
      </c>
      <c r="G23" s="15">
        <f>SUM(G24:G32)</f>
        <v>672686.19</v>
      </c>
      <c r="H23" s="15">
        <f t="shared" si="1"/>
        <v>616969.21</v>
      </c>
    </row>
    <row r="24" spans="1:8" x14ac:dyDescent="0.2">
      <c r="A24" s="48">
        <v>3100</v>
      </c>
      <c r="B24" s="11" t="s">
        <v>90</v>
      </c>
      <c r="C24" s="15">
        <v>46300</v>
      </c>
      <c r="D24" s="15">
        <v>0</v>
      </c>
      <c r="E24" s="15">
        <f t="shared" si="0"/>
        <v>46300</v>
      </c>
      <c r="F24" s="15">
        <v>29439.02</v>
      </c>
      <c r="G24" s="15">
        <v>29439.02</v>
      </c>
      <c r="H24" s="15">
        <f t="shared" si="1"/>
        <v>16860.98</v>
      </c>
    </row>
    <row r="25" spans="1:8" x14ac:dyDescent="0.2">
      <c r="A25" s="48">
        <v>3200</v>
      </c>
      <c r="B25" s="11" t="s">
        <v>91</v>
      </c>
      <c r="C25" s="15">
        <v>230400</v>
      </c>
      <c r="D25" s="15">
        <v>0</v>
      </c>
      <c r="E25" s="15">
        <f t="shared" si="0"/>
        <v>230400</v>
      </c>
      <c r="F25" s="15">
        <v>210460.25</v>
      </c>
      <c r="G25" s="15">
        <v>210460.25</v>
      </c>
      <c r="H25" s="15">
        <f t="shared" si="1"/>
        <v>19939.75</v>
      </c>
    </row>
    <row r="26" spans="1:8" x14ac:dyDescent="0.2">
      <c r="A26" s="48">
        <v>3300</v>
      </c>
      <c r="B26" s="11" t="s">
        <v>92</v>
      </c>
      <c r="C26" s="15">
        <v>41900</v>
      </c>
      <c r="D26" s="15">
        <v>2000</v>
      </c>
      <c r="E26" s="15">
        <f t="shared" si="0"/>
        <v>43900</v>
      </c>
      <c r="F26" s="15">
        <v>23821.05</v>
      </c>
      <c r="G26" s="15">
        <v>23821.05</v>
      </c>
      <c r="H26" s="15">
        <f t="shared" si="1"/>
        <v>20078.95</v>
      </c>
    </row>
    <row r="27" spans="1:8" x14ac:dyDescent="0.2">
      <c r="A27" s="48">
        <v>3400</v>
      </c>
      <c r="B27" s="11" t="s">
        <v>93</v>
      </c>
      <c r="C27" s="15">
        <v>28800</v>
      </c>
      <c r="D27" s="15">
        <v>0</v>
      </c>
      <c r="E27" s="15">
        <f t="shared" si="0"/>
        <v>28800</v>
      </c>
      <c r="F27" s="15">
        <v>21883.64</v>
      </c>
      <c r="G27" s="15">
        <v>21883.64</v>
      </c>
      <c r="H27" s="15">
        <f t="shared" si="1"/>
        <v>6916.3600000000006</v>
      </c>
    </row>
    <row r="28" spans="1:8" x14ac:dyDescent="0.2">
      <c r="A28" s="48">
        <v>3500</v>
      </c>
      <c r="B28" s="11" t="s">
        <v>94</v>
      </c>
      <c r="C28" s="15">
        <v>68185</v>
      </c>
      <c r="D28" s="15">
        <v>12740</v>
      </c>
      <c r="E28" s="15">
        <f t="shared" si="0"/>
        <v>80925</v>
      </c>
      <c r="F28" s="15">
        <v>34000.160000000003</v>
      </c>
      <c r="G28" s="15">
        <v>34000.160000000003</v>
      </c>
      <c r="H28" s="15">
        <f t="shared" si="1"/>
        <v>46924.84</v>
      </c>
    </row>
    <row r="29" spans="1:8" x14ac:dyDescent="0.2">
      <c r="A29" s="48">
        <v>3600</v>
      </c>
      <c r="B29" s="11" t="s">
        <v>95</v>
      </c>
      <c r="C29" s="15">
        <v>32000</v>
      </c>
      <c r="D29" s="15">
        <v>0</v>
      </c>
      <c r="E29" s="15">
        <f t="shared" si="0"/>
        <v>32000</v>
      </c>
      <c r="F29" s="15">
        <v>23803.200000000001</v>
      </c>
      <c r="G29" s="15">
        <v>23803.200000000001</v>
      </c>
      <c r="H29" s="15">
        <f t="shared" si="1"/>
        <v>8196.7999999999993</v>
      </c>
    </row>
    <row r="30" spans="1:8" x14ac:dyDescent="0.2">
      <c r="A30" s="48">
        <v>3700</v>
      </c>
      <c r="B30" s="11" t="s">
        <v>96</v>
      </c>
      <c r="C30" s="15">
        <v>6000</v>
      </c>
      <c r="D30" s="15">
        <v>0</v>
      </c>
      <c r="E30" s="15">
        <f t="shared" si="0"/>
        <v>6000</v>
      </c>
      <c r="F30" s="15">
        <v>126</v>
      </c>
      <c r="G30" s="15">
        <v>126</v>
      </c>
      <c r="H30" s="15">
        <f t="shared" si="1"/>
        <v>5874</v>
      </c>
    </row>
    <row r="31" spans="1:8" x14ac:dyDescent="0.2">
      <c r="A31" s="48">
        <v>3800</v>
      </c>
      <c r="B31" s="11" t="s">
        <v>97</v>
      </c>
      <c r="C31" s="15">
        <v>775921.25</v>
      </c>
      <c r="D31" s="15">
        <v>-26740</v>
      </c>
      <c r="E31" s="15">
        <f t="shared" si="0"/>
        <v>749181.25</v>
      </c>
      <c r="F31" s="15">
        <v>288619.87</v>
      </c>
      <c r="G31" s="15">
        <v>288619.87</v>
      </c>
      <c r="H31" s="15">
        <f t="shared" si="1"/>
        <v>460561.38</v>
      </c>
    </row>
    <row r="32" spans="1:8" x14ac:dyDescent="0.2">
      <c r="A32" s="48">
        <v>3900</v>
      </c>
      <c r="B32" s="11" t="s">
        <v>19</v>
      </c>
      <c r="C32" s="15">
        <v>83023.149999999994</v>
      </c>
      <c r="D32" s="15">
        <v>0</v>
      </c>
      <c r="E32" s="15">
        <f t="shared" si="0"/>
        <v>83023.149999999994</v>
      </c>
      <c r="F32" s="15">
        <v>51407</v>
      </c>
      <c r="G32" s="15">
        <v>40533</v>
      </c>
      <c r="H32" s="15">
        <f t="shared" si="1"/>
        <v>31616.149999999994</v>
      </c>
    </row>
    <row r="33" spans="1:8" x14ac:dyDescent="0.2">
      <c r="A33" s="47" t="s">
        <v>70</v>
      </c>
      <c r="B33" s="7"/>
      <c r="C33" s="15">
        <f>SUM(C34:C42)</f>
        <v>0</v>
      </c>
      <c r="D33" s="15">
        <f>SUM(D34:D42)</f>
        <v>0</v>
      </c>
      <c r="E33" s="15">
        <f t="shared" si="0"/>
        <v>0</v>
      </c>
      <c r="F33" s="15">
        <f>SUM(F34:F42)</f>
        <v>0</v>
      </c>
      <c r="G33" s="15">
        <f>SUM(G34:G42)</f>
        <v>0</v>
      </c>
      <c r="H33" s="15">
        <f t="shared" si="1"/>
        <v>0</v>
      </c>
    </row>
    <row r="34" spans="1:8" x14ac:dyDescent="0.2">
      <c r="A34" s="48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8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8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8">
        <v>4400</v>
      </c>
      <c r="B37" s="11" t="s">
        <v>101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48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8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8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8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8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7" t="s">
        <v>71</v>
      </c>
      <c r="B43" s="7"/>
      <c r="C43" s="15">
        <f>SUM(C44:C52)</f>
        <v>51000</v>
      </c>
      <c r="D43" s="15">
        <f>SUM(D44:D52)</f>
        <v>0</v>
      </c>
      <c r="E43" s="15">
        <f t="shared" si="0"/>
        <v>51000</v>
      </c>
      <c r="F43" s="15">
        <f>SUM(F44:F52)</f>
        <v>47257.54</v>
      </c>
      <c r="G43" s="15">
        <f>SUM(G44:G52)</f>
        <v>47257.54</v>
      </c>
      <c r="H43" s="15">
        <f t="shared" si="1"/>
        <v>3742.4599999999991</v>
      </c>
    </row>
    <row r="44" spans="1:8" x14ac:dyDescent="0.2">
      <c r="A44" s="48">
        <v>5100</v>
      </c>
      <c r="B44" s="11" t="s">
        <v>105</v>
      </c>
      <c r="C44" s="15">
        <v>51000</v>
      </c>
      <c r="D44" s="15">
        <v>0</v>
      </c>
      <c r="E44" s="15">
        <f t="shared" si="0"/>
        <v>51000</v>
      </c>
      <c r="F44" s="15">
        <v>47257.54</v>
      </c>
      <c r="G44" s="15">
        <v>47257.54</v>
      </c>
      <c r="H44" s="15">
        <f t="shared" si="1"/>
        <v>3742.4599999999991</v>
      </c>
    </row>
    <row r="45" spans="1:8" x14ac:dyDescent="0.2">
      <c r="A45" s="48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8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8">
        <v>5400</v>
      </c>
      <c r="B47" s="11" t="s">
        <v>108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8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8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8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8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8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7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8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8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8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7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8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8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8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8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8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8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8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7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8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8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8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7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8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8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8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8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8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8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8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4657500</v>
      </c>
      <c r="D77" s="17">
        <f t="shared" si="4"/>
        <v>0</v>
      </c>
      <c r="E77" s="17">
        <f t="shared" si="4"/>
        <v>4657500</v>
      </c>
      <c r="F77" s="17">
        <f t="shared" si="4"/>
        <v>3293636.74</v>
      </c>
      <c r="G77" s="17">
        <f t="shared" si="4"/>
        <v>3282762.74</v>
      </c>
      <c r="H77" s="17">
        <f t="shared" si="4"/>
        <v>1363863.2599999998</v>
      </c>
    </row>
    <row r="78" spans="1:8" x14ac:dyDescent="0.2">
      <c r="A78" s="73" t="s">
        <v>141</v>
      </c>
      <c r="B78" s="73"/>
      <c r="C78" s="73"/>
      <c r="D78" s="73"/>
      <c r="E78" s="73"/>
      <c r="F78" s="73"/>
    </row>
    <row r="79" spans="1:8" x14ac:dyDescent="0.2">
      <c r="A79" s="52"/>
      <c r="B79" s="53"/>
      <c r="C79" s="54"/>
      <c r="D79" s="54"/>
      <c r="E79" s="54"/>
      <c r="F79" s="54"/>
    </row>
    <row r="80" spans="1:8" x14ac:dyDescent="0.2">
      <c r="A80" s="55"/>
      <c r="B80" s="56"/>
      <c r="C80" s="57"/>
      <c r="D80" s="58"/>
      <c r="E80" s="58"/>
      <c r="F80" s="58"/>
    </row>
    <row r="81" spans="1:6" x14ac:dyDescent="0.2">
      <c r="A81" s="52" t="s">
        <v>142</v>
      </c>
      <c r="B81" s="60"/>
      <c r="C81" s="57"/>
      <c r="D81" s="58"/>
      <c r="E81" s="58"/>
      <c r="F81" s="58"/>
    </row>
    <row r="82" spans="1:6" x14ac:dyDescent="0.2">
      <c r="A82" s="52" t="s">
        <v>143</v>
      </c>
      <c r="B82" s="60"/>
      <c r="C82" s="57"/>
      <c r="D82" s="58"/>
      <c r="E82" s="58"/>
      <c r="F82" s="58"/>
    </row>
    <row r="83" spans="1:6" x14ac:dyDescent="0.2">
      <c r="A83" s="52" t="s">
        <v>144</v>
      </c>
      <c r="B83" s="60"/>
      <c r="C83" s="57"/>
      <c r="D83" s="58"/>
      <c r="E83" s="58"/>
      <c r="F83" s="58"/>
    </row>
    <row r="84" spans="1:6" x14ac:dyDescent="0.2">
      <c r="A84" s="52"/>
      <c r="B84" s="60"/>
      <c r="C84" s="57"/>
      <c r="D84" s="58"/>
      <c r="E84" s="58"/>
      <c r="F84" s="58"/>
    </row>
    <row r="85" spans="1:6" x14ac:dyDescent="0.2">
      <c r="A85" s="55"/>
      <c r="B85" s="56"/>
      <c r="C85" s="57"/>
      <c r="D85" s="58"/>
      <c r="E85" s="58"/>
      <c r="F85" s="58"/>
    </row>
    <row r="86" spans="1:6" x14ac:dyDescent="0.2">
      <c r="A86" s="52" t="s">
        <v>145</v>
      </c>
      <c r="B86" s="61"/>
      <c r="C86" s="58"/>
      <c r="D86" s="58"/>
      <c r="E86" s="58"/>
      <c r="F86" s="58"/>
    </row>
    <row r="87" spans="1:6" x14ac:dyDescent="0.2">
      <c r="A87" s="52" t="s">
        <v>146</v>
      </c>
      <c r="B87" s="61"/>
      <c r="C87" s="58"/>
      <c r="D87" s="58"/>
      <c r="E87" s="58"/>
      <c r="F87" s="58"/>
    </row>
    <row r="88" spans="1:6" x14ac:dyDescent="0.2">
      <c r="A88" s="52" t="s">
        <v>147</v>
      </c>
      <c r="B88" s="61"/>
      <c r="C88" s="58"/>
      <c r="D88" s="58"/>
      <c r="E88" s="58"/>
      <c r="F88" s="58"/>
    </row>
  </sheetData>
  <sheetProtection formatCells="0" formatColumns="0" formatRows="0" autoFilter="0"/>
  <mergeCells count="5">
    <mergeCell ref="A1:H1"/>
    <mergeCell ref="C2:G2"/>
    <mergeCell ref="H2:H3"/>
    <mergeCell ref="A2:B4"/>
    <mergeCell ref="A78:F78"/>
  </mergeCells>
  <printOptions horizontalCentered="1"/>
  <pageMargins left="0" right="0" top="0.74803149606299213" bottom="0.74803149606299213" header="0.31496062992125984" footer="0.31496062992125984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zoomScaleNormal="100" workbookViewId="0">
      <selection activeCell="B29" sqref="B29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2" t="s">
        <v>135</v>
      </c>
      <c r="B1" s="63"/>
      <c r="C1" s="63"/>
      <c r="D1" s="63"/>
      <c r="E1" s="63"/>
      <c r="F1" s="63"/>
      <c r="G1" s="63"/>
      <c r="H1" s="64"/>
    </row>
    <row r="2" spans="1:8" x14ac:dyDescent="0.2">
      <c r="A2" s="67" t="s">
        <v>60</v>
      </c>
      <c r="B2" s="68"/>
      <c r="C2" s="62" t="s">
        <v>66</v>
      </c>
      <c r="D2" s="63"/>
      <c r="E2" s="63"/>
      <c r="F2" s="63"/>
      <c r="G2" s="64"/>
      <c r="H2" s="65" t="s">
        <v>65</v>
      </c>
    </row>
    <row r="3" spans="1:8" ht="24.95" customHeight="1" x14ac:dyDescent="0.2">
      <c r="A3" s="69"/>
      <c r="B3" s="7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66"/>
    </row>
    <row r="4" spans="1:8" x14ac:dyDescent="0.2">
      <c r="A4" s="71"/>
      <c r="B4" s="7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9">
        <v>4606500</v>
      </c>
      <c r="D6" s="49">
        <v>0</v>
      </c>
      <c r="E6" s="49">
        <f>C6+D6</f>
        <v>4606500</v>
      </c>
      <c r="F6" s="49">
        <v>3246379.2</v>
      </c>
      <c r="G6" s="49">
        <v>3235505.2</v>
      </c>
      <c r="H6" s="49">
        <f>E6-F6</f>
        <v>1360120.7999999998</v>
      </c>
    </row>
    <row r="7" spans="1:8" x14ac:dyDescent="0.2">
      <c r="A7" s="5"/>
      <c r="B7" s="18"/>
      <c r="C7" s="49"/>
      <c r="D7" s="49"/>
      <c r="E7" s="49"/>
      <c r="F7" s="49"/>
      <c r="G7" s="49"/>
      <c r="H7" s="49"/>
    </row>
    <row r="8" spans="1:8" x14ac:dyDescent="0.2">
      <c r="A8" s="5"/>
      <c r="B8" s="18" t="s">
        <v>1</v>
      </c>
      <c r="C8" s="49">
        <v>51000</v>
      </c>
      <c r="D8" s="49">
        <v>0</v>
      </c>
      <c r="E8" s="49">
        <f>C8+D8</f>
        <v>51000</v>
      </c>
      <c r="F8" s="49">
        <v>47257.54</v>
      </c>
      <c r="G8" s="49">
        <v>47257.54</v>
      </c>
      <c r="H8" s="49">
        <f>E8-F8</f>
        <v>3742.4599999999991</v>
      </c>
    </row>
    <row r="9" spans="1:8" x14ac:dyDescent="0.2">
      <c r="A9" s="5"/>
      <c r="B9" s="18"/>
      <c r="C9" s="49"/>
      <c r="D9" s="49"/>
      <c r="E9" s="49"/>
      <c r="F9" s="49"/>
      <c r="G9" s="49"/>
      <c r="H9" s="49"/>
    </row>
    <row r="10" spans="1:8" x14ac:dyDescent="0.2">
      <c r="A10" s="5"/>
      <c r="B10" s="18" t="s">
        <v>2</v>
      </c>
      <c r="C10" s="49">
        <v>0</v>
      </c>
      <c r="D10" s="49">
        <v>0</v>
      </c>
      <c r="E10" s="49">
        <f>C10+D10</f>
        <v>0</v>
      </c>
      <c r="F10" s="49">
        <v>0</v>
      </c>
      <c r="G10" s="49">
        <v>0</v>
      </c>
      <c r="H10" s="49">
        <f>E10-F10</f>
        <v>0</v>
      </c>
    </row>
    <row r="11" spans="1:8" x14ac:dyDescent="0.2">
      <c r="A11" s="5"/>
      <c r="B11" s="18"/>
      <c r="C11" s="49"/>
      <c r="D11" s="49"/>
      <c r="E11" s="49"/>
      <c r="F11" s="49"/>
      <c r="G11" s="49"/>
      <c r="H11" s="49"/>
    </row>
    <row r="12" spans="1:8" x14ac:dyDescent="0.2">
      <c r="A12" s="5"/>
      <c r="B12" s="18" t="s">
        <v>41</v>
      </c>
      <c r="C12" s="49">
        <v>0</v>
      </c>
      <c r="D12" s="49">
        <v>0</v>
      </c>
      <c r="E12" s="49">
        <f>C12+D12</f>
        <v>0</v>
      </c>
      <c r="F12" s="49">
        <v>0</v>
      </c>
      <c r="G12" s="49">
        <v>0</v>
      </c>
      <c r="H12" s="49">
        <f>E12-F12</f>
        <v>0</v>
      </c>
    </row>
    <row r="13" spans="1:8" x14ac:dyDescent="0.2">
      <c r="A13" s="5"/>
      <c r="B13" s="18"/>
      <c r="C13" s="49"/>
      <c r="D13" s="49"/>
      <c r="E13" s="49"/>
      <c r="F13" s="49"/>
      <c r="G13" s="49"/>
      <c r="H13" s="49"/>
    </row>
    <row r="14" spans="1:8" x14ac:dyDescent="0.2">
      <c r="A14" s="5"/>
      <c r="B14" s="18" t="s">
        <v>38</v>
      </c>
      <c r="C14" s="49">
        <v>0</v>
      </c>
      <c r="D14" s="49">
        <v>0</v>
      </c>
      <c r="E14" s="49">
        <f>C14+D14</f>
        <v>0</v>
      </c>
      <c r="F14" s="49">
        <v>0</v>
      </c>
      <c r="G14" s="49">
        <v>0</v>
      </c>
      <c r="H14" s="49">
        <f>E14-F14</f>
        <v>0</v>
      </c>
    </row>
    <row r="15" spans="1:8" x14ac:dyDescent="0.2">
      <c r="A15" s="6"/>
      <c r="B15" s="19"/>
      <c r="C15" s="50"/>
      <c r="D15" s="50"/>
      <c r="E15" s="50"/>
      <c r="F15" s="50"/>
      <c r="G15" s="50"/>
      <c r="H15" s="50"/>
    </row>
    <row r="16" spans="1:8" x14ac:dyDescent="0.2">
      <c r="A16" s="20"/>
      <c r="B16" s="13" t="s">
        <v>59</v>
      </c>
      <c r="C16" s="17">
        <f>SUM(C6+C8+C10+C12+C14)</f>
        <v>4657500</v>
      </c>
      <c r="D16" s="17">
        <f>SUM(D6+D8+D10+D12+D14)</f>
        <v>0</v>
      </c>
      <c r="E16" s="17">
        <f>SUM(E6+E8+E10+E12+E14)</f>
        <v>4657500</v>
      </c>
      <c r="F16" s="17">
        <f t="shared" ref="F16:H16" si="0">SUM(F6+F8+F10+F12+F14)</f>
        <v>3293636.74</v>
      </c>
      <c r="G16" s="17">
        <f t="shared" si="0"/>
        <v>3282762.74</v>
      </c>
      <c r="H16" s="17">
        <f t="shared" si="0"/>
        <v>1363863.2599999998</v>
      </c>
    </row>
    <row r="17" spans="1:6" x14ac:dyDescent="0.2">
      <c r="A17" s="73" t="s">
        <v>141</v>
      </c>
      <c r="B17" s="73"/>
      <c r="C17" s="73"/>
      <c r="D17" s="73"/>
      <c r="E17" s="73"/>
      <c r="F17" s="73"/>
    </row>
    <row r="18" spans="1:6" x14ac:dyDescent="0.2">
      <c r="A18" s="52"/>
      <c r="B18" s="53"/>
      <c r="C18" s="54"/>
      <c r="D18" s="54"/>
      <c r="E18" s="54"/>
      <c r="F18" s="54"/>
    </row>
    <row r="19" spans="1:6" x14ac:dyDescent="0.2">
      <c r="A19" s="55"/>
      <c r="B19" s="56"/>
      <c r="C19" s="57"/>
      <c r="D19" s="58"/>
      <c r="E19" s="58"/>
      <c r="F19" s="58"/>
    </row>
    <row r="20" spans="1:6" x14ac:dyDescent="0.2">
      <c r="A20" s="52" t="s">
        <v>142</v>
      </c>
      <c r="B20" s="60"/>
      <c r="C20" s="57"/>
      <c r="D20" s="58"/>
      <c r="E20" s="58"/>
      <c r="F20" s="58"/>
    </row>
    <row r="21" spans="1:6" x14ac:dyDescent="0.2">
      <c r="A21" s="52" t="s">
        <v>143</v>
      </c>
      <c r="B21" s="60"/>
      <c r="C21" s="57"/>
      <c r="D21" s="58"/>
      <c r="E21" s="58"/>
      <c r="F21" s="58"/>
    </row>
    <row r="22" spans="1:6" x14ac:dyDescent="0.2">
      <c r="A22" s="52" t="s">
        <v>144</v>
      </c>
      <c r="B22" s="60"/>
      <c r="C22" s="57"/>
      <c r="D22" s="58"/>
      <c r="E22" s="58"/>
      <c r="F22" s="58"/>
    </row>
    <row r="23" spans="1:6" x14ac:dyDescent="0.2">
      <c r="A23" s="52"/>
      <c r="B23" s="60"/>
      <c r="C23" s="57"/>
      <c r="D23" s="58"/>
      <c r="E23" s="58"/>
      <c r="F23" s="58"/>
    </row>
    <row r="24" spans="1:6" x14ac:dyDescent="0.2">
      <c r="A24" s="55"/>
      <c r="B24" s="56"/>
      <c r="C24" s="57"/>
      <c r="D24" s="58"/>
      <c r="E24" s="58"/>
      <c r="F24" s="58"/>
    </row>
    <row r="25" spans="1:6" x14ac:dyDescent="0.2">
      <c r="A25" s="52" t="s">
        <v>145</v>
      </c>
      <c r="B25" s="61"/>
      <c r="C25" s="58"/>
      <c r="D25" s="58"/>
      <c r="E25" s="58"/>
      <c r="F25" s="58"/>
    </row>
    <row r="26" spans="1:6" x14ac:dyDescent="0.2">
      <c r="A26" s="52" t="s">
        <v>146</v>
      </c>
      <c r="B26" s="61"/>
      <c r="C26" s="58"/>
      <c r="D26" s="58"/>
      <c r="E26" s="58"/>
      <c r="F26" s="58"/>
    </row>
    <row r="27" spans="1:6" x14ac:dyDescent="0.2">
      <c r="A27" s="52" t="s">
        <v>147</v>
      </c>
      <c r="B27" s="61"/>
      <c r="C27" s="58"/>
      <c r="D27" s="58"/>
      <c r="E27" s="58"/>
      <c r="F27" s="58"/>
    </row>
  </sheetData>
  <sheetProtection formatCells="0" formatColumns="0" formatRows="0" autoFilter="0"/>
  <mergeCells count="5">
    <mergeCell ref="A1:H1"/>
    <mergeCell ref="C2:G2"/>
    <mergeCell ref="H2:H3"/>
    <mergeCell ref="A2:B4"/>
    <mergeCell ref="A17:F17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workbookViewId="0">
      <selection activeCell="D44" sqref="D44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2" t="s">
        <v>137</v>
      </c>
      <c r="B1" s="63"/>
      <c r="C1" s="63"/>
      <c r="D1" s="63"/>
      <c r="E1" s="63"/>
      <c r="F1" s="63"/>
      <c r="G1" s="63"/>
      <c r="H1" s="6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7" t="s">
        <v>60</v>
      </c>
      <c r="B3" s="68"/>
      <c r="C3" s="62" t="s">
        <v>66</v>
      </c>
      <c r="D3" s="63"/>
      <c r="E3" s="63"/>
      <c r="F3" s="63"/>
      <c r="G3" s="64"/>
      <c r="H3" s="65" t="s">
        <v>65</v>
      </c>
    </row>
    <row r="4" spans="1:8" ht="24.95" customHeight="1" x14ac:dyDescent="0.2">
      <c r="A4" s="69"/>
      <c r="B4" s="7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66"/>
    </row>
    <row r="5" spans="1:8" x14ac:dyDescent="0.2">
      <c r="A5" s="71"/>
      <c r="B5" s="7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4657500</v>
      </c>
      <c r="D7" s="15">
        <v>0</v>
      </c>
      <c r="E7" s="15">
        <f>C7+D7</f>
        <v>4657500</v>
      </c>
      <c r="F7" s="15">
        <v>3293636.74</v>
      </c>
      <c r="G7" s="15">
        <v>3282762.74</v>
      </c>
      <c r="H7" s="15">
        <f>E7-F7</f>
        <v>1363863.2599999998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6" t="s">
        <v>59</v>
      </c>
      <c r="C16" s="23">
        <f t="shared" ref="C16:H16" si="2">SUM(C7:C15)</f>
        <v>4657500</v>
      </c>
      <c r="D16" s="23">
        <f t="shared" si="2"/>
        <v>0</v>
      </c>
      <c r="E16" s="23">
        <f t="shared" si="2"/>
        <v>4657500</v>
      </c>
      <c r="F16" s="23">
        <f t="shared" si="2"/>
        <v>3293636.74</v>
      </c>
      <c r="G16" s="23">
        <f t="shared" si="2"/>
        <v>3282762.74</v>
      </c>
      <c r="H16" s="23">
        <f t="shared" si="2"/>
        <v>1363863.2599999998</v>
      </c>
    </row>
    <row r="19" spans="1:8" ht="45" customHeight="1" x14ac:dyDescent="0.2">
      <c r="A19" s="62" t="s">
        <v>138</v>
      </c>
      <c r="B19" s="63"/>
      <c r="C19" s="63"/>
      <c r="D19" s="63"/>
      <c r="E19" s="63"/>
      <c r="F19" s="63"/>
      <c r="G19" s="63"/>
      <c r="H19" s="64"/>
    </row>
    <row r="21" spans="1:8" x14ac:dyDescent="0.2">
      <c r="A21" s="67" t="s">
        <v>60</v>
      </c>
      <c r="B21" s="68"/>
      <c r="C21" s="62" t="s">
        <v>66</v>
      </c>
      <c r="D21" s="63"/>
      <c r="E21" s="63"/>
      <c r="F21" s="63"/>
      <c r="G21" s="64"/>
      <c r="H21" s="65" t="s">
        <v>65</v>
      </c>
    </row>
    <row r="22" spans="1:8" ht="22.5" x14ac:dyDescent="0.2">
      <c r="A22" s="69"/>
      <c r="B22" s="7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66"/>
    </row>
    <row r="23" spans="1:8" x14ac:dyDescent="0.2">
      <c r="A23" s="71"/>
      <c r="B23" s="7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6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62" t="s">
        <v>139</v>
      </c>
      <c r="B33" s="63"/>
      <c r="C33" s="63"/>
      <c r="D33" s="63"/>
      <c r="E33" s="63"/>
      <c r="F33" s="63"/>
      <c r="G33" s="63"/>
      <c r="H33" s="64"/>
    </row>
    <row r="34" spans="1:8" x14ac:dyDescent="0.2">
      <c r="A34" s="67" t="s">
        <v>60</v>
      </c>
      <c r="B34" s="68"/>
      <c r="C34" s="62" t="s">
        <v>66</v>
      </c>
      <c r="D34" s="63"/>
      <c r="E34" s="63"/>
      <c r="F34" s="63"/>
      <c r="G34" s="64"/>
      <c r="H34" s="65" t="s">
        <v>65</v>
      </c>
    </row>
    <row r="35" spans="1:8" ht="22.5" x14ac:dyDescent="0.2">
      <c r="A35" s="69"/>
      <c r="B35" s="7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66"/>
    </row>
    <row r="36" spans="1:8" x14ac:dyDescent="0.2">
      <c r="A36" s="71"/>
      <c r="B36" s="7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6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3" spans="1:8" x14ac:dyDescent="0.2">
      <c r="A53" s="73" t="s">
        <v>141</v>
      </c>
      <c r="B53" s="73"/>
      <c r="C53" s="73"/>
      <c r="D53" s="73"/>
      <c r="E53" s="73"/>
      <c r="F53" s="73"/>
    </row>
    <row r="54" spans="1:8" x14ac:dyDescent="0.2">
      <c r="A54" s="52"/>
      <c r="B54" s="53"/>
      <c r="C54" s="54"/>
      <c r="D54" s="54"/>
      <c r="E54" s="54"/>
      <c r="F54" s="54"/>
    </row>
    <row r="55" spans="1:8" x14ac:dyDescent="0.2">
      <c r="A55" s="55"/>
      <c r="B55" s="56"/>
      <c r="C55" s="57"/>
      <c r="D55" s="58"/>
      <c r="E55" s="58"/>
      <c r="F55" s="58"/>
    </row>
    <row r="56" spans="1:8" x14ac:dyDescent="0.2">
      <c r="A56" s="52" t="s">
        <v>142</v>
      </c>
      <c r="B56" s="60"/>
      <c r="C56" s="57"/>
      <c r="D56" s="58"/>
      <c r="E56" s="58"/>
      <c r="F56" s="58"/>
    </row>
    <row r="57" spans="1:8" x14ac:dyDescent="0.2">
      <c r="A57" s="52" t="s">
        <v>143</v>
      </c>
      <c r="B57" s="60"/>
      <c r="C57" s="57"/>
      <c r="D57" s="58"/>
      <c r="E57" s="58"/>
      <c r="F57" s="58"/>
    </row>
    <row r="58" spans="1:8" x14ac:dyDescent="0.2">
      <c r="A58" s="52" t="s">
        <v>144</v>
      </c>
      <c r="B58" s="60"/>
      <c r="C58" s="57"/>
      <c r="D58" s="58"/>
      <c r="E58" s="58"/>
      <c r="F58" s="58"/>
    </row>
    <row r="59" spans="1:8" x14ac:dyDescent="0.2">
      <c r="A59" s="52"/>
      <c r="B59" s="60"/>
      <c r="C59" s="57"/>
      <c r="D59" s="58"/>
      <c r="E59" s="58"/>
      <c r="F59" s="58"/>
    </row>
    <row r="60" spans="1:8" x14ac:dyDescent="0.2">
      <c r="A60" s="55"/>
      <c r="B60" s="56"/>
      <c r="C60" s="57"/>
      <c r="D60" s="58"/>
      <c r="E60" s="58"/>
      <c r="F60" s="58"/>
    </row>
    <row r="61" spans="1:8" x14ac:dyDescent="0.2">
      <c r="A61" s="52" t="s">
        <v>145</v>
      </c>
      <c r="B61" s="61"/>
      <c r="C61" s="58"/>
      <c r="D61" s="58"/>
      <c r="E61" s="58"/>
      <c r="F61" s="58"/>
    </row>
    <row r="62" spans="1:8" x14ac:dyDescent="0.2">
      <c r="A62" s="52" t="s">
        <v>146</v>
      </c>
      <c r="B62" s="61"/>
      <c r="C62" s="58"/>
      <c r="D62" s="58"/>
      <c r="E62" s="58"/>
      <c r="F62" s="58"/>
    </row>
    <row r="63" spans="1:8" x14ac:dyDescent="0.2">
      <c r="A63" s="52" t="s">
        <v>147</v>
      </c>
      <c r="B63" s="61"/>
      <c r="C63" s="58"/>
      <c r="D63" s="58"/>
      <c r="E63" s="58"/>
      <c r="F63" s="58"/>
    </row>
  </sheetData>
  <sheetProtection formatCells="0" formatColumns="0" formatRows="0" insertRows="0" deleteRows="0" autoFilter="0"/>
  <mergeCells count="13">
    <mergeCell ref="A53:F53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opLeftCell="A31" workbookViewId="0">
      <selection activeCell="A43" sqref="A43:F53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62" t="s">
        <v>140</v>
      </c>
      <c r="B1" s="63"/>
      <c r="C1" s="63"/>
      <c r="D1" s="63"/>
      <c r="E1" s="63"/>
      <c r="F1" s="63"/>
      <c r="G1" s="63"/>
      <c r="H1" s="64"/>
    </row>
    <row r="2" spans="1:8" x14ac:dyDescent="0.2">
      <c r="A2" s="67" t="s">
        <v>60</v>
      </c>
      <c r="B2" s="68"/>
      <c r="C2" s="62" t="s">
        <v>66</v>
      </c>
      <c r="D2" s="63"/>
      <c r="E2" s="63"/>
      <c r="F2" s="63"/>
      <c r="G2" s="64"/>
      <c r="H2" s="65" t="s">
        <v>65</v>
      </c>
    </row>
    <row r="3" spans="1:8" ht="24.95" customHeight="1" x14ac:dyDescent="0.2">
      <c r="A3" s="69"/>
      <c r="B3" s="7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66"/>
    </row>
    <row r="4" spans="1:8" x14ac:dyDescent="0.2">
      <c r="A4" s="71"/>
      <c r="B4" s="7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7"/>
      <c r="B7" s="41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7"/>
      <c r="B8" s="41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7"/>
      <c r="B9" s="41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7"/>
      <c r="B10" s="41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7"/>
      <c r="B11" s="41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7"/>
      <c r="B12" s="41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7"/>
      <c r="B13" s="41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7"/>
      <c r="B14" s="41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>
        <f t="shared" ref="C16:H16" si="3">SUM(C17:C23)</f>
        <v>4657500</v>
      </c>
      <c r="D16" s="15">
        <f t="shared" si="3"/>
        <v>0</v>
      </c>
      <c r="E16" s="15">
        <f t="shared" si="3"/>
        <v>4657500</v>
      </c>
      <c r="F16" s="15">
        <f t="shared" si="3"/>
        <v>3293636.74</v>
      </c>
      <c r="G16" s="15">
        <f t="shared" si="3"/>
        <v>3282762.74</v>
      </c>
      <c r="H16" s="15">
        <f t="shared" si="3"/>
        <v>1363863.2599999998</v>
      </c>
    </row>
    <row r="17" spans="1:8" x14ac:dyDescent="0.2">
      <c r="A17" s="37"/>
      <c r="B17" s="41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7"/>
      <c r="B18" s="41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7"/>
      <c r="B19" s="41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7"/>
      <c r="B20" s="41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7"/>
      <c r="B21" s="41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7"/>
      <c r="B22" s="41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7"/>
      <c r="B23" s="41" t="s">
        <v>4</v>
      </c>
      <c r="C23" s="15">
        <v>4657500</v>
      </c>
      <c r="D23" s="15">
        <v>0</v>
      </c>
      <c r="E23" s="15">
        <f t="shared" si="5"/>
        <v>4657500</v>
      </c>
      <c r="F23" s="15">
        <v>3293636.74</v>
      </c>
      <c r="G23" s="15">
        <v>3282762.74</v>
      </c>
      <c r="H23" s="15">
        <f t="shared" si="4"/>
        <v>1363863.2599999998</v>
      </c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7"/>
      <c r="B26" s="41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7"/>
      <c r="B27" s="41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7"/>
      <c r="B28" s="41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7"/>
      <c r="B29" s="41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7"/>
      <c r="B30" s="41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7"/>
      <c r="B31" s="41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7"/>
      <c r="B32" s="41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7"/>
      <c r="B33" s="41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7"/>
      <c r="B34" s="41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39"/>
      <c r="B35" s="41"/>
      <c r="C35" s="15"/>
      <c r="D35" s="15"/>
      <c r="E35" s="15"/>
      <c r="F35" s="15"/>
      <c r="G35" s="15"/>
      <c r="H35" s="15"/>
    </row>
    <row r="36" spans="1:8" x14ac:dyDescent="0.2">
      <c r="A36" s="40" t="s">
        <v>32</v>
      </c>
      <c r="B36" s="42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7"/>
      <c r="B37" s="41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7"/>
      <c r="B38" s="41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7"/>
      <c r="B39" s="41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7"/>
      <c r="B40" s="41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39"/>
      <c r="B41" s="41"/>
      <c r="C41" s="15"/>
      <c r="D41" s="15"/>
      <c r="E41" s="15"/>
      <c r="F41" s="15"/>
      <c r="G41" s="15"/>
      <c r="H41" s="15"/>
    </row>
    <row r="42" spans="1:8" x14ac:dyDescent="0.2">
      <c r="A42" s="45"/>
      <c r="B42" s="46" t="s">
        <v>59</v>
      </c>
      <c r="C42" s="23">
        <f t="shared" ref="C42:H42" si="12">SUM(C36+C25+C16+C6)</f>
        <v>4657500</v>
      </c>
      <c r="D42" s="23">
        <f t="shared" si="12"/>
        <v>0</v>
      </c>
      <c r="E42" s="23">
        <f t="shared" si="12"/>
        <v>4657500</v>
      </c>
      <c r="F42" s="23">
        <f t="shared" si="12"/>
        <v>3293636.74</v>
      </c>
      <c r="G42" s="23">
        <f t="shared" si="12"/>
        <v>3282762.74</v>
      </c>
      <c r="H42" s="23">
        <f t="shared" si="12"/>
        <v>1363863.2599999998</v>
      </c>
    </row>
    <row r="43" spans="1:8" s="51" customFormat="1" x14ac:dyDescent="0.2">
      <c r="A43" s="73" t="s">
        <v>141</v>
      </c>
      <c r="B43" s="73"/>
      <c r="C43" s="73"/>
      <c r="D43" s="73"/>
      <c r="E43" s="73"/>
      <c r="F43" s="73"/>
    </row>
    <row r="44" spans="1:8" s="51" customFormat="1" x14ac:dyDescent="0.2">
      <c r="A44" s="52"/>
      <c r="B44" s="53"/>
      <c r="C44" s="54"/>
      <c r="D44" s="54"/>
      <c r="E44" s="54"/>
      <c r="F44" s="54"/>
    </row>
    <row r="45" spans="1:8" s="59" customFormat="1" x14ac:dyDescent="0.2">
      <c r="A45" s="55"/>
      <c r="B45" s="56"/>
      <c r="C45" s="57"/>
      <c r="D45" s="58"/>
      <c r="E45" s="58"/>
      <c r="F45" s="58"/>
      <c r="G45" s="58"/>
    </row>
    <row r="46" spans="1:8" s="59" customFormat="1" x14ac:dyDescent="0.2">
      <c r="A46" s="52" t="s">
        <v>142</v>
      </c>
      <c r="B46" s="60"/>
      <c r="C46" s="57"/>
      <c r="D46" s="58"/>
      <c r="E46" s="58"/>
      <c r="F46" s="58"/>
      <c r="G46" s="58"/>
    </row>
    <row r="47" spans="1:8" s="59" customFormat="1" x14ac:dyDescent="0.2">
      <c r="A47" s="52" t="s">
        <v>143</v>
      </c>
      <c r="B47" s="60"/>
      <c r="C47" s="57"/>
      <c r="D47" s="58"/>
      <c r="E47" s="58"/>
      <c r="F47" s="58"/>
      <c r="G47" s="58"/>
    </row>
    <row r="48" spans="1:8" s="59" customFormat="1" x14ac:dyDescent="0.2">
      <c r="A48" s="52" t="s">
        <v>144</v>
      </c>
      <c r="B48" s="60"/>
      <c r="C48" s="57"/>
      <c r="D48" s="58"/>
      <c r="E48" s="58"/>
      <c r="F48" s="58"/>
      <c r="G48" s="58"/>
    </row>
    <row r="49" spans="1:7" s="59" customFormat="1" x14ac:dyDescent="0.2">
      <c r="A49" s="52"/>
      <c r="B49" s="60"/>
      <c r="C49" s="57"/>
      <c r="D49" s="58"/>
      <c r="E49" s="58"/>
      <c r="F49" s="58"/>
      <c r="G49" s="58"/>
    </row>
    <row r="50" spans="1:7" s="59" customFormat="1" x14ac:dyDescent="0.2">
      <c r="A50" s="55"/>
      <c r="B50" s="56"/>
      <c r="C50" s="57"/>
      <c r="D50" s="58"/>
      <c r="E50" s="58"/>
      <c r="F50" s="58"/>
      <c r="G50" s="58"/>
    </row>
    <row r="51" spans="1:7" s="59" customFormat="1" x14ac:dyDescent="0.2">
      <c r="A51" s="52" t="s">
        <v>145</v>
      </c>
      <c r="B51" s="61"/>
      <c r="C51" s="58"/>
      <c r="D51" s="58"/>
      <c r="E51" s="58"/>
      <c r="F51" s="58"/>
      <c r="G51" s="58"/>
    </row>
    <row r="52" spans="1:7" s="59" customFormat="1" x14ac:dyDescent="0.2">
      <c r="A52" s="52" t="s">
        <v>146</v>
      </c>
      <c r="B52" s="61"/>
      <c r="C52" s="58"/>
      <c r="D52" s="58"/>
      <c r="E52" s="58"/>
      <c r="F52" s="58"/>
      <c r="G52" s="58"/>
    </row>
    <row r="53" spans="1:7" s="59" customFormat="1" x14ac:dyDescent="0.2">
      <c r="A53" s="52" t="s">
        <v>147</v>
      </c>
      <c r="B53" s="61"/>
      <c r="C53" s="58"/>
      <c r="D53" s="58"/>
      <c r="E53" s="58"/>
      <c r="F53" s="58"/>
      <c r="G53" s="58"/>
    </row>
  </sheetData>
  <sheetProtection formatCells="0" formatColumns="0" formatRows="0" autoFilter="0"/>
  <mergeCells count="5">
    <mergeCell ref="A1:H1"/>
    <mergeCell ref="A2:B4"/>
    <mergeCell ref="C2:G2"/>
    <mergeCell ref="H2:H3"/>
    <mergeCell ref="A43:F43"/>
  </mergeCells>
  <printOptions horizontalCentered="1"/>
  <pageMargins left="0.70866141732283472" right="0.70866141732283472" top="0" bottom="0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2022-01-24T17:45:08Z</cp:lastPrinted>
  <dcterms:created xsi:type="dcterms:W3CDTF">2014-02-10T03:37:14Z</dcterms:created>
  <dcterms:modified xsi:type="dcterms:W3CDTF">2022-02-22T15:05:07Z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